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2"/>
  <workbookPr date1904="1"/>
  <mc:AlternateContent xmlns:mc="http://schemas.openxmlformats.org/markup-compatibility/2006">
    <mc:Choice Requires="x15">
      <x15ac:absPath xmlns:x15ac="http://schemas.microsoft.com/office/spreadsheetml/2010/11/ac" url="/Volumes/Transcend/post per blog/Analisi di bilancio on line/come usare l'analisi di bilancio/"/>
    </mc:Choice>
  </mc:AlternateContent>
  <xr:revisionPtr revIDLastSave="0" documentId="13_ncr:1_{7691B208-0E53-8245-A638-7BEC1D88197D}" xr6:coauthVersionLast="47" xr6:coauthVersionMax="47" xr10:uidLastSave="{00000000-0000-0000-0000-000000000000}"/>
  <bookViews>
    <workbookView xWindow="30240" yWindow="-1480" windowWidth="38400" windowHeight="21120" tabRatio="16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4" i="1"/>
  <c r="C24" i="1"/>
  <c r="C23" i="1"/>
  <c r="C20" i="1"/>
  <c r="C35" i="1" l="1"/>
  <c r="C34" i="1"/>
  <c r="E31" i="1"/>
  <c r="F31" i="1" s="1"/>
  <c r="F34" i="1" s="1"/>
  <c r="D32" i="1"/>
  <c r="D31" i="1"/>
  <c r="C32" i="1"/>
  <c r="C31" i="1"/>
  <c r="C27" i="1"/>
  <c r="E32" i="1" s="1"/>
  <c r="E35" i="1" s="1"/>
  <c r="C26" i="1"/>
  <c r="C19" i="1"/>
  <c r="F32" i="1" l="1"/>
  <c r="F35" i="1" s="1"/>
  <c r="E34" i="1"/>
  <c r="C10" i="1"/>
  <c r="C11" i="1"/>
  <c r="C15" i="1" s="1"/>
  <c r="D15" i="1" s="1"/>
  <c r="C14" i="1"/>
  <c r="D14" i="1" s="1"/>
</calcChain>
</file>

<file path=xl/sharedStrings.xml><?xml version="1.0" encoding="utf-8"?>
<sst xmlns="http://schemas.openxmlformats.org/spreadsheetml/2006/main" count="27" uniqueCount="21">
  <si>
    <t>REDDITO OPERATIVO</t>
  </si>
  <si>
    <t>ONERI FINANZIARI MAX</t>
  </si>
  <si>
    <t>RISK FREE RATE</t>
  </si>
  <si>
    <t>CREDIT SPREAD BB</t>
  </si>
  <si>
    <t>INDEBITAMENTO MAX</t>
  </si>
  <si>
    <t>COEFFICIENTE MAX</t>
  </si>
  <si>
    <t>ONERI FINANZIARI OTTIMALI</t>
  </si>
  <si>
    <t>INDEBITAMENTO OTTIMALE</t>
  </si>
  <si>
    <t>ONERI FINANZIARI</t>
  </si>
  <si>
    <t>MEZZI PROPRI</t>
  </si>
  <si>
    <t>POSIZIONE FINANZIARIA</t>
  </si>
  <si>
    <t>MOL</t>
  </si>
  <si>
    <t>POSIZIONE FINANZIARIA OTTIMALE</t>
  </si>
  <si>
    <t>LIQUIDITA'</t>
  </si>
  <si>
    <t>POSIZIONE FINANZIARIA MAX</t>
  </si>
  <si>
    <t>DEBITO OTTIMALE</t>
  </si>
  <si>
    <t>DEBITO MAX</t>
  </si>
  <si>
    <t>MEDIA</t>
  </si>
  <si>
    <t>DEBITO ATTUALE</t>
  </si>
  <si>
    <t>SCOSTAMENTO DA OTTIMO</t>
  </si>
  <si>
    <t>SCOSTAMENTO DA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</si>
</sst>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4" x14ac:knownFonts="1">
    <font>
      <sz val="10"/>
      <name val="Verdana"/>
      <family val="2"/>
    </font>
    <font>
      <sz val="10"/>
      <name val="Verdana"/>
      <family val="2"/>
    </font>
    <font>
      <sz val="14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2" applyNumberFormat="1" applyFont="1"/>
    <xf numFmtId="10" fontId="0" fillId="0" borderId="0" xfId="2" applyNumberFormat="1" applyFont="1"/>
    <xf numFmtId="10" fontId="0" fillId="0" borderId="0" xfId="0" applyNumberFormat="1"/>
    <xf numFmtId="43" fontId="0" fillId="0" borderId="0" xfId="1" applyFont="1"/>
    <xf numFmtId="43" fontId="2" fillId="2" borderId="0" xfId="1" applyFont="1" applyFill="1" applyAlignment="1">
      <alignment horizontal="center"/>
    </xf>
    <xf numFmtId="43" fontId="2" fillId="0" borderId="0" xfId="1" applyFont="1" applyAlignment="1">
      <alignment horizontal="center"/>
    </xf>
    <xf numFmtId="0" fontId="1" fillId="0" borderId="0" xfId="0" applyFont="1"/>
    <xf numFmtId="9" fontId="0" fillId="0" borderId="0" xfId="1" applyNumberFormat="1" applyFont="1"/>
    <xf numFmtId="10" fontId="2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9" fontId="0" fillId="0" borderId="0" xfId="2" applyFont="1"/>
    <xf numFmtId="9" fontId="2" fillId="0" borderId="0" xfId="0" applyNumberFormat="1" applyFont="1" applyAlignment="1">
      <alignment horizontal="center"/>
    </xf>
    <xf numFmtId="43" fontId="2" fillId="3" borderId="0" xfId="1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3" fontId="0" fillId="0" borderId="0" xfId="0" applyNumberFormat="1"/>
    <xf numFmtId="4" fontId="0" fillId="0" borderId="0" xfId="0" applyNumberForma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1</xdr:row>
      <xdr:rowOff>12700</xdr:rowOff>
    </xdr:from>
    <xdr:to>
      <xdr:col>1</xdr:col>
      <xdr:colOff>647700</xdr:colOff>
      <xdr:row>4</xdr:row>
      <xdr:rowOff>139700</xdr:rowOff>
    </xdr:to>
    <xdr:pic>
      <xdr:nvPicPr>
        <xdr:cNvPr id="1041" name="Picture 1">
          <a:extLst>
            <a:ext uri="{FF2B5EF4-FFF2-40B4-BE49-F238E27FC236}">
              <a16:creationId xmlns:a16="http://schemas.microsoft.com/office/drawing/2014/main" id="{B10FBF6E-A60F-2A8A-C408-22C2F7381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77800"/>
          <a:ext cx="12700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I35"/>
  <sheetViews>
    <sheetView showGridLines="0" tabSelected="1" topLeftCell="B16" zoomScale="200" zoomScaleNormal="200" workbookViewId="0">
      <selection activeCell="F24" sqref="F24"/>
    </sheetView>
  </sheetViews>
  <sheetFormatPr baseColWidth="10" defaultRowHeight="13" x14ac:dyDescent="0.15"/>
  <cols>
    <col min="2" max="2" width="25.1640625" customWidth="1"/>
    <col min="3" max="3" width="20.1640625" customWidth="1"/>
    <col min="4" max="4" width="19" bestFit="1" customWidth="1"/>
    <col min="5" max="5" width="16.83203125" customWidth="1"/>
    <col min="6" max="6" width="14.1640625" customWidth="1"/>
    <col min="7" max="7" width="11.5" bestFit="1" customWidth="1"/>
    <col min="8" max="8" width="12.1640625" customWidth="1"/>
    <col min="9" max="9" width="13.1640625" bestFit="1" customWidth="1"/>
  </cols>
  <sheetData>
    <row r="4" spans="2:9" x14ac:dyDescent="0.15">
      <c r="D4" s="2"/>
    </row>
    <row r="5" spans="2:9" x14ac:dyDescent="0.15">
      <c r="E5" s="7"/>
      <c r="F5" s="7"/>
      <c r="G5" s="7"/>
    </row>
    <row r="6" spans="2:9" x14ac:dyDescent="0.15">
      <c r="D6" s="3"/>
      <c r="E6" s="7"/>
      <c r="F6" s="7"/>
      <c r="G6" s="7"/>
    </row>
    <row r="7" spans="2:9" x14ac:dyDescent="0.15">
      <c r="D7" s="3"/>
      <c r="E7" s="7"/>
      <c r="F7" s="7"/>
      <c r="G7" s="7"/>
    </row>
    <row r="8" spans="2:9" ht="18" x14ac:dyDescent="0.2">
      <c r="B8" t="s">
        <v>0</v>
      </c>
      <c r="C8" s="5">
        <v>117054</v>
      </c>
      <c r="E8" s="7"/>
      <c r="F8" s="7"/>
      <c r="G8" s="7"/>
    </row>
    <row r="9" spans="2:9" ht="18" x14ac:dyDescent="0.2">
      <c r="B9" t="s">
        <v>5</v>
      </c>
      <c r="C9" s="12">
        <v>0.6</v>
      </c>
      <c r="D9" s="8"/>
      <c r="I9" s="1"/>
    </row>
    <row r="10" spans="2:9" ht="18" x14ac:dyDescent="0.2">
      <c r="B10" t="s">
        <v>1</v>
      </c>
      <c r="C10" s="6">
        <f>+C8*C9</f>
        <v>70232.399999999994</v>
      </c>
      <c r="D10" s="11"/>
    </row>
    <row r="11" spans="2:9" ht="18" x14ac:dyDescent="0.2">
      <c r="B11" t="s">
        <v>6</v>
      </c>
      <c r="C11" s="6">
        <f>+C8*D11</f>
        <v>35116.199999999997</v>
      </c>
      <c r="D11" s="10">
        <v>0.3</v>
      </c>
    </row>
    <row r="12" spans="2:9" ht="18" x14ac:dyDescent="0.2">
      <c r="B12" t="s">
        <v>2</v>
      </c>
      <c r="C12" s="9">
        <v>5.0000000000000001E-3</v>
      </c>
    </row>
    <row r="13" spans="2:9" ht="18" x14ac:dyDescent="0.2">
      <c r="B13" t="s">
        <v>3</v>
      </c>
      <c r="C13" s="9">
        <v>0.03</v>
      </c>
      <c r="D13" t="s">
        <v>8</v>
      </c>
    </row>
    <row r="14" spans="2:9" ht="18" x14ac:dyDescent="0.2">
      <c r="B14" t="s">
        <v>4</v>
      </c>
      <c r="C14" s="6">
        <f>+C10/(C12+C13)</f>
        <v>2006640</v>
      </c>
      <c r="D14" s="4">
        <f>+C14*($C$12+$C$13)</f>
        <v>70232.399999999994</v>
      </c>
      <c r="I14" s="3"/>
    </row>
    <row r="15" spans="2:9" ht="18" x14ac:dyDescent="0.2">
      <c r="B15" t="s">
        <v>7</v>
      </c>
      <c r="C15" s="6">
        <f>+C11/(C13+C12)</f>
        <v>1003320</v>
      </c>
      <c r="D15" s="4">
        <f>+C15*($C$12+$C$13)</f>
        <v>35116.199999999997</v>
      </c>
      <c r="G15" s="4"/>
      <c r="I15" s="4"/>
    </row>
    <row r="17" spans="2:9" x14ac:dyDescent="0.15">
      <c r="I17" s="15"/>
    </row>
    <row r="18" spans="2:9" ht="18" x14ac:dyDescent="0.2">
      <c r="B18" t="s">
        <v>9</v>
      </c>
      <c r="C18" s="13">
        <v>2610125</v>
      </c>
    </row>
    <row r="19" spans="2:9" ht="18" x14ac:dyDescent="0.2">
      <c r="B19" t="s">
        <v>7</v>
      </c>
      <c r="C19" s="6">
        <f>+C18</f>
        <v>2610125</v>
      </c>
    </row>
    <row r="20" spans="2:9" ht="18" x14ac:dyDescent="0.2">
      <c r="B20" t="s">
        <v>4</v>
      </c>
      <c r="C20" s="6">
        <f>+C18*D20</f>
        <v>3915187.5</v>
      </c>
      <c r="D20">
        <v>1.5</v>
      </c>
    </row>
    <row r="22" spans="2:9" ht="18" x14ac:dyDescent="0.2">
      <c r="B22" t="s">
        <v>11</v>
      </c>
      <c r="C22" s="6">
        <v>429643</v>
      </c>
    </row>
    <row r="23" spans="2:9" ht="29" x14ac:dyDescent="0.2">
      <c r="B23" s="14" t="s">
        <v>12</v>
      </c>
      <c r="C23" s="6">
        <f>+C22*D23</f>
        <v>1503750.5</v>
      </c>
      <c r="D23">
        <v>3.5</v>
      </c>
    </row>
    <row r="24" spans="2:9" ht="18" x14ac:dyDescent="0.2">
      <c r="B24" t="s">
        <v>14</v>
      </c>
      <c r="C24" s="6">
        <f>+C22*D24</f>
        <v>1933393.5</v>
      </c>
      <c r="D24">
        <v>4.5</v>
      </c>
    </row>
    <row r="25" spans="2:9" ht="18" x14ac:dyDescent="0.2">
      <c r="B25" t="s">
        <v>13</v>
      </c>
      <c r="C25" s="6">
        <v>9258</v>
      </c>
    </row>
    <row r="26" spans="2:9" ht="18" x14ac:dyDescent="0.2">
      <c r="B26" t="s">
        <v>7</v>
      </c>
      <c r="C26" s="6">
        <f>+C23-C25</f>
        <v>1494492.5</v>
      </c>
    </row>
    <row r="27" spans="2:9" ht="18" x14ac:dyDescent="0.2">
      <c r="B27" t="s">
        <v>4</v>
      </c>
      <c r="C27" s="6">
        <f>+C24-C25</f>
        <v>1924135.5</v>
      </c>
    </row>
    <row r="30" spans="2:9" ht="28" x14ac:dyDescent="0.15">
      <c r="C30" s="15" t="s">
        <v>8</v>
      </c>
      <c r="D30" s="15" t="s">
        <v>9</v>
      </c>
      <c r="E30" s="15" t="s">
        <v>10</v>
      </c>
      <c r="F30" s="15" t="s">
        <v>17</v>
      </c>
    </row>
    <row r="31" spans="2:9" x14ac:dyDescent="0.15">
      <c r="B31" t="s">
        <v>15</v>
      </c>
      <c r="C31" s="16">
        <f>+C15</f>
        <v>1003320</v>
      </c>
      <c r="D31" s="16">
        <f>+C19</f>
        <v>2610125</v>
      </c>
      <c r="E31" s="16">
        <f>+C26</f>
        <v>1494492.5</v>
      </c>
      <c r="F31" s="16">
        <f>+AVERAGE(C31:E31)</f>
        <v>1702645.8333333333</v>
      </c>
    </row>
    <row r="32" spans="2:9" x14ac:dyDescent="0.15">
      <c r="B32" t="s">
        <v>16</v>
      </c>
      <c r="C32" s="16">
        <f>+C14</f>
        <v>2006640</v>
      </c>
      <c r="D32" s="16">
        <f>+C20</f>
        <v>3915187.5</v>
      </c>
      <c r="E32" s="16">
        <f>+C27</f>
        <v>1924135.5</v>
      </c>
      <c r="F32" s="16">
        <f>+AVERAGE(C32:E32)</f>
        <v>2615321</v>
      </c>
    </row>
    <row r="33" spans="2:6" x14ac:dyDescent="0.15">
      <c r="B33" t="s">
        <v>18</v>
      </c>
      <c r="C33" s="17">
        <v>3542602</v>
      </c>
    </row>
    <row r="34" spans="2:6" x14ac:dyDescent="0.15">
      <c r="B34" t="s">
        <v>19</v>
      </c>
      <c r="C34" s="11">
        <f>+$C$33/C31-1</f>
        <v>2.5308794801259817</v>
      </c>
      <c r="D34" s="11">
        <f>+D31/$C$33-1</f>
        <v>-0.26321810917512045</v>
      </c>
      <c r="E34" s="11">
        <f t="shared" ref="D34:F34" si="0">+$C$33/E31-1</f>
        <v>1.3704381253167881</v>
      </c>
      <c r="F34" s="11">
        <f t="shared" si="0"/>
        <v>1.0806452702289331</v>
      </c>
    </row>
    <row r="35" spans="2:6" x14ac:dyDescent="0.15">
      <c r="B35" t="s">
        <v>20</v>
      </c>
      <c r="C35" s="11">
        <f>+$C$33/C32-1</f>
        <v>0.76543974006299087</v>
      </c>
      <c r="D35" s="11">
        <f>+D32/$C$33-1</f>
        <v>0.10517283623731943</v>
      </c>
      <c r="E35" s="11">
        <f t="shared" ref="D35:F35" si="1">+$C$33/E32-1</f>
        <v>0.84113956631432663</v>
      </c>
      <c r="F35" s="11">
        <f t="shared" si="1"/>
        <v>0.35455724173055625</v>
      </c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 x14ac:dyDescent="0.1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 x14ac:dyDescent="0.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umberto fossali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Umberto Fossali</dc:creator>
  <cp:lastModifiedBy>Umberto fossali</cp:lastModifiedBy>
  <dcterms:created xsi:type="dcterms:W3CDTF">2013-01-07T08:40:19Z</dcterms:created>
  <dcterms:modified xsi:type="dcterms:W3CDTF">2023-12-21T18:04:39Z</dcterms:modified>
</cp:coreProperties>
</file>