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4936" windowWidth="29640" windowHeight="19000" tabRatio="16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<sst xmlns="http://schemas.openxmlformats.org/spreadsheetml/2006/main" count="72" uniqueCount="22">
  <si>
    <t>media mobile 12 mesi</t>
  </si>
  <si>
    <t>forecast</t>
  </si>
  <si>
    <t>TRASPORTI</t>
  </si>
  <si>
    <t>ALIMENTARE</t>
  </si>
  <si>
    <t>consuntivo</t>
  </si>
  <si>
    <t xml:space="preserve">gen 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</si>
  <si>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</si>
  <si>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</si>
  <si>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</si>
  <si>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</si>
  <si>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</si>
  <si>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</si>
  <si>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</si>
  <si>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</si>
  <si>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</si>
  <si>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</si>
  <si>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</si>
  <si>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stagionalità</t>
  </si>
  <si>
    <t>previsioni</t>
  </si>
  <si>
    <t>OBIETTIVO</t>
  </si>
  <si>
    <t>INCREMENTO</t>
  </si>
  <si>
    <t>STAGIONALITA' SETTORE TRASPORTI</t>
  </si>
</sst>
</file>

<file path=xl/styles.xml><?xml version="1.0" encoding="utf-8"?>
<styleSheet xmlns="http://schemas.openxmlformats.org/spreadsheetml/2006/main">
  <numFmts count="4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 &quot;#,##0;\-&quot;L. &quot;#,##0"/>
    <numFmt numFmtId="171" formatCode="&quot;L. &quot;#,##0;[Red]\-&quot;L. &quot;#,##0"/>
    <numFmt numFmtId="172" formatCode="&quot;L. &quot;#,##0.00;\-&quot;L. &quot;#,##0.00"/>
    <numFmt numFmtId="173" formatCode="&quot;L. &quot;#,##0.00;[Red]\-&quot;L. &quot;#,##0.00"/>
    <numFmt numFmtId="174" formatCode="_-&quot;L. &quot;* #,##0_-;\-&quot;L. &quot;* #,##0_-;_-&quot;L. &quot;* &quot;-&quot;_-;_-@_-"/>
    <numFmt numFmtId="175" formatCode="_-&quot;L. &quot;* #,##0.00_-;\-&quot;L. &quot;* #,##0.00_-;_-&quot;L. &quot;* &quot;-&quot;??_-;_-@_-"/>
    <numFmt numFmtId="176" formatCode="0.0%"/>
    <numFmt numFmtId="177" formatCode="_-* #,##0.0_-;\-* #,##0.0_-;_-* &quot;-&quot;_-;_-@_-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_-* #,##0.0_-;\-* #,##0.0_-;_-* &quot;-&quot;?_-;_-@_-"/>
    <numFmt numFmtId="185" formatCode="_-* #,##0.00_-;\-* #,##0.00_-;_-* &quot;-&quot;_-;_-@_-"/>
    <numFmt numFmtId="186" formatCode="#,##0.0"/>
    <numFmt numFmtId="187" formatCode="_-* #,##0.000_-;\-* #,##0.000_-;_-* &quot;-&quot;_-;_-@_-"/>
    <numFmt numFmtId="188" formatCode="_-* #,##0.0000_-;\-* #,##0.0000_-;_-* &quot;-&quot;_-;_-@_-"/>
    <numFmt numFmtId="189" formatCode="#,##0_ ;\-#,##0\ "/>
    <numFmt numFmtId="190" formatCode="mm/dd/yy"/>
    <numFmt numFmtId="191" formatCode="dd/mmm/yy"/>
    <numFmt numFmtId="192" formatCode="0.00000000"/>
    <numFmt numFmtId="193" formatCode="#,##0.0_);\(#,##0.0\)"/>
    <numFmt numFmtId="194" formatCode="_-* #,##0.000_-;\-* #,##0.000_-;_-* &quot;-&quot;??_-;_-@_-"/>
    <numFmt numFmtId="195" formatCode="_-* #,##0.0000_-;\-* #,##0.0000_-;_-* &quot;-&quot;??_-;_-@_-"/>
    <numFmt numFmtId="196" formatCode="_-* #,##0.000_-;\-* #,##0.000_-;_-* &quot;-&quot;???_-;_-@_-"/>
    <numFmt numFmtId="197" formatCode="_-* #,##0.00_-;\-* #,##0.00_-;_-* &quot;-&quot;?_-;_-@_-"/>
    <numFmt numFmtId="198" formatCode="0.000%"/>
    <numFmt numFmtId="199" formatCode="_-[$€]* #,##0.00_-;\-[$€]* #,##0.00_-;_-[$€]* &quot;-&quot;??_-;_-@_-"/>
  </numFmts>
  <fonts count="2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Verdana"/>
      <family val="0"/>
    </font>
    <font>
      <sz val="14"/>
      <name val="Verdan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22" borderId="0" applyNumberFormat="0" applyBorder="0" applyAlignment="0" applyProtection="0"/>
    <xf numFmtId="0" fontId="9" fillId="0" borderId="0">
      <alignment/>
      <protection/>
    </xf>
    <xf numFmtId="0" fontId="9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</cellStyleXfs>
  <cellXfs count="35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0" fillId="0" borderId="0" xfId="42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Border="1" applyAlignment="1">
      <alignment/>
    </xf>
    <xf numFmtId="43" fontId="0" fillId="0" borderId="0" xfId="42" applyBorder="1" applyAlignment="1">
      <alignment/>
    </xf>
    <xf numFmtId="0" fontId="0" fillId="0" borderId="12" xfId="0" applyBorder="1" applyAlignment="1">
      <alignment/>
    </xf>
    <xf numFmtId="43" fontId="0" fillId="0" borderId="13" xfId="42" applyBorder="1" applyAlignment="1">
      <alignment/>
    </xf>
    <xf numFmtId="4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43" fontId="0" fillId="0" borderId="0" xfId="42" applyFont="1" applyFill="1" applyAlignment="1">
      <alignment/>
    </xf>
    <xf numFmtId="43" fontId="0" fillId="0" borderId="0" xfId="0" applyNumberFormat="1" applyFill="1" applyBorder="1" applyAlignment="1">
      <alignment/>
    </xf>
    <xf numFmtId="43" fontId="0" fillId="0" borderId="11" xfId="42" applyBorder="1" applyAlignment="1">
      <alignment/>
    </xf>
    <xf numFmtId="43" fontId="0" fillId="0" borderId="13" xfId="42" applyFont="1" applyBorder="1" applyAlignment="1">
      <alignment/>
    </xf>
    <xf numFmtId="43" fontId="0" fillId="0" borderId="13" xfId="0" applyNumberFormat="1" applyFill="1" applyBorder="1" applyAlignment="1">
      <alignment/>
    </xf>
    <xf numFmtId="43" fontId="0" fillId="0" borderId="14" xfId="42" applyBorder="1" applyAlignment="1">
      <alignment/>
    </xf>
    <xf numFmtId="0" fontId="0" fillId="19" borderId="15" xfId="0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19" borderId="15" xfId="0" applyFill="1" applyBorder="1" applyAlignment="1">
      <alignment horizontal="center"/>
    </xf>
    <xf numFmtId="0" fontId="0" fillId="19" borderId="16" xfId="0" applyFill="1" applyBorder="1" applyAlignment="1">
      <alignment horizontal="center"/>
    </xf>
    <xf numFmtId="0" fontId="0" fillId="19" borderId="17" xfId="0" applyFill="1" applyBorder="1" applyAlignment="1">
      <alignment horizontal="center"/>
    </xf>
    <xf numFmtId="0" fontId="0" fillId="24" borderId="0" xfId="0" applyFill="1" applyAlignment="1">
      <alignment/>
    </xf>
    <xf numFmtId="43" fontId="0" fillId="24" borderId="0" xfId="42" applyFont="1" applyFill="1" applyAlignment="1">
      <alignment/>
    </xf>
    <xf numFmtId="176" fontId="0" fillId="24" borderId="0" xfId="56" applyNumberFormat="1" applyFill="1" applyAlignment="1">
      <alignment/>
    </xf>
    <xf numFmtId="0" fontId="25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Comma" xfId="42"/>
    <cellStyle name="Comma [0]" xfId="43"/>
    <cellStyle name="Currency" xfId="44"/>
    <cellStyle name="Currency [0]" xfId="45"/>
    <cellStyle name="Currency [0]_Workbook2 Chart 1" xfId="46"/>
    <cellStyle name="Currency_Workbook2 Chart 1" xfId="47"/>
    <cellStyle name="Euro" xfId="48"/>
    <cellStyle name="Followed Hyperlink" xfId="49"/>
    <cellStyle name="Hyperlink" xfId="50"/>
    <cellStyle name="Input" xfId="51"/>
    <cellStyle name="Neutrale" xfId="52"/>
    <cellStyle name="Normal_Workbook2 Chart 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85725</xdr:rowOff>
    </xdr:from>
    <xdr:to>
      <xdr:col>2</xdr:col>
      <xdr:colOff>571500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85725"/>
          <a:ext cx="1257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I80"/>
  <sheetViews>
    <sheetView showGridLines="0" tabSelected="1" workbookViewId="0" topLeftCell="A1">
      <selection activeCell="E29" sqref="E29"/>
    </sheetView>
  </sheetViews>
  <sheetFormatPr defaultColWidth="7.625" defaultRowHeight="12.75"/>
  <cols>
    <col min="2" max="2" width="4.625" style="0" bestFit="1" customWidth="1"/>
    <col min="3" max="3" width="13.125" style="0" customWidth="1"/>
    <col min="4" max="4" width="19.00390625" style="0" bestFit="1" customWidth="1"/>
    <col min="5" max="5" width="11.625" style="0" bestFit="1" customWidth="1"/>
    <col min="6" max="6" width="13.125" style="0" bestFit="1" customWidth="1"/>
    <col min="7" max="8" width="13.125" style="0" customWidth="1"/>
    <col min="9" max="9" width="11.625" style="0" customWidth="1"/>
    <col min="11" max="11" width="12.00390625" style="0" bestFit="1" customWidth="1"/>
  </cols>
  <sheetData>
    <row r="7" spans="2:9" ht="18">
      <c r="B7" s="31" t="s">
        <v>21</v>
      </c>
      <c r="C7" s="31"/>
      <c r="D7" s="31"/>
      <c r="E7" s="31"/>
      <c r="F7" s="31"/>
      <c r="G7" s="31"/>
      <c r="H7" s="31"/>
      <c r="I7" s="31"/>
    </row>
    <row r="8" ht="13.5" thickBot="1"/>
    <row r="9" spans="2:9" ht="13.5" thickBot="1">
      <c r="B9" s="19"/>
      <c r="C9" s="20">
        <v>2007</v>
      </c>
      <c r="D9" s="20">
        <v>2007</v>
      </c>
      <c r="E9" s="20" t="s">
        <v>17</v>
      </c>
      <c r="F9" s="20" t="s">
        <v>18</v>
      </c>
      <c r="G9" s="20"/>
      <c r="H9" s="20" t="s">
        <v>4</v>
      </c>
      <c r="I9" s="21">
        <v>2008</v>
      </c>
    </row>
    <row r="10" spans="2:9" ht="12.75">
      <c r="B10" s="3" t="s">
        <v>5</v>
      </c>
      <c r="C10" s="6">
        <f>+D10</f>
        <v>116085.6</v>
      </c>
      <c r="D10" s="6">
        <v>116085.6</v>
      </c>
      <c r="E10" s="7">
        <f>+C10/C$23</f>
        <v>0.4842626574070595</v>
      </c>
      <c r="F10" s="14">
        <f>+F$23*E10</f>
        <v>119906.86627940372</v>
      </c>
      <c r="G10" s="7">
        <f>+F10</f>
        <v>119906.86627940372</v>
      </c>
      <c r="H10" s="8">
        <v>144101.2583333333</v>
      </c>
      <c r="I10" s="15">
        <f>+H10</f>
        <v>144101.2583333333</v>
      </c>
    </row>
    <row r="11" spans="2:9" ht="12.75">
      <c r="B11" s="3" t="s">
        <v>6</v>
      </c>
      <c r="C11" s="6">
        <f>+D11-D10</f>
        <v>158757.24000000002</v>
      </c>
      <c r="D11" s="6">
        <v>274842.84</v>
      </c>
      <c r="E11" s="7">
        <f aca="true" t="shared" si="0" ref="E11:E21">+C11/C$23</f>
        <v>0.6622716592325864</v>
      </c>
      <c r="F11" s="14">
        <f aca="true" t="shared" si="1" ref="F11:F21">+F$23*E11</f>
        <v>163983.1568046959</v>
      </c>
      <c r="G11" s="7">
        <f>+F11+G10</f>
        <v>283890.02308409964</v>
      </c>
      <c r="H11" s="8">
        <v>323863.65</v>
      </c>
      <c r="I11" s="15">
        <f>+H11-H10</f>
        <v>179762.39166666672</v>
      </c>
    </row>
    <row r="12" spans="2:9" ht="12.75">
      <c r="B12" s="3" t="s">
        <v>7</v>
      </c>
      <c r="C12" s="6">
        <f aca="true" t="shared" si="2" ref="C12:C21">+D12-D11</f>
        <v>220004.69999999995</v>
      </c>
      <c r="D12" s="6">
        <v>494847.54</v>
      </c>
      <c r="E12" s="7">
        <f t="shared" si="0"/>
        <v>0.9177715467210651</v>
      </c>
      <c r="F12" s="14">
        <f t="shared" si="1"/>
        <v>227246.73985180183</v>
      </c>
      <c r="G12" s="7">
        <f aca="true" t="shared" si="3" ref="G12:G21">+F12+G11</f>
        <v>511136.76293590147</v>
      </c>
      <c r="H12" s="8">
        <v>519021.97</v>
      </c>
      <c r="I12" s="15">
        <f aca="true" t="shared" si="4" ref="I12:I21">+H12-H11</f>
        <v>195158.31999999995</v>
      </c>
    </row>
    <row r="13" spans="2:9" ht="12.75">
      <c r="B13" s="3" t="s">
        <v>8</v>
      </c>
      <c r="C13" s="6">
        <f t="shared" si="2"/>
        <v>242637.89000000007</v>
      </c>
      <c r="D13" s="6">
        <v>737485.43</v>
      </c>
      <c r="E13" s="7">
        <f t="shared" si="0"/>
        <v>1.012188155973194</v>
      </c>
      <c r="F13" s="14">
        <f t="shared" si="1"/>
        <v>250624.96149864132</v>
      </c>
      <c r="G13" s="7">
        <f t="shared" si="3"/>
        <v>761761.7244345428</v>
      </c>
      <c r="H13" s="8">
        <v>776734.15</v>
      </c>
      <c r="I13" s="15">
        <f t="shared" si="4"/>
        <v>257712.18000000005</v>
      </c>
    </row>
    <row r="14" spans="2:9" ht="12.75">
      <c r="B14" s="3" t="s">
        <v>9</v>
      </c>
      <c r="C14" s="6">
        <f t="shared" si="2"/>
        <v>309702.56999999995</v>
      </c>
      <c r="D14" s="6">
        <v>1047188</v>
      </c>
      <c r="E14" s="7">
        <f t="shared" si="0"/>
        <v>1.2919551568325083</v>
      </c>
      <c r="F14" s="14">
        <f t="shared" si="1"/>
        <v>319897.25381423417</v>
      </c>
      <c r="G14" s="7">
        <f t="shared" si="3"/>
        <v>1081658.9782487769</v>
      </c>
      <c r="H14" s="8">
        <v>1072971.09</v>
      </c>
      <c r="I14" s="15">
        <f t="shared" si="4"/>
        <v>296236.94000000006</v>
      </c>
    </row>
    <row r="15" spans="2:9" ht="12.75">
      <c r="B15" s="3" t="s">
        <v>10</v>
      </c>
      <c r="C15" s="6">
        <f t="shared" si="2"/>
        <v>317351.6699999999</v>
      </c>
      <c r="D15" s="6">
        <v>1364539.67</v>
      </c>
      <c r="E15" s="7">
        <f t="shared" si="0"/>
        <v>1.3238641403134253</v>
      </c>
      <c r="F15" s="14">
        <f t="shared" si="1"/>
        <v>327798.1442852124</v>
      </c>
      <c r="G15" s="7">
        <f t="shared" si="3"/>
        <v>1409457.1225339891</v>
      </c>
      <c r="H15" s="8">
        <v>1358773.87</v>
      </c>
      <c r="I15" s="15">
        <f t="shared" si="4"/>
        <v>285802.78</v>
      </c>
    </row>
    <row r="16" spans="2:9" ht="12.75">
      <c r="B16" s="3" t="s">
        <v>11</v>
      </c>
      <c r="C16" s="6">
        <f t="shared" si="2"/>
        <v>311347.3300000001</v>
      </c>
      <c r="D16" s="6">
        <v>1675887</v>
      </c>
      <c r="E16" s="7">
        <f t="shared" si="0"/>
        <v>1.2988164372014508</v>
      </c>
      <c r="F16" s="14">
        <f t="shared" si="1"/>
        <v>321596.1554642384</v>
      </c>
      <c r="G16" s="7">
        <f t="shared" si="3"/>
        <v>1731053.2779982276</v>
      </c>
      <c r="H16" s="8">
        <v>1672674.15</v>
      </c>
      <c r="I16" s="15">
        <f t="shared" si="4"/>
        <v>313900.2799999998</v>
      </c>
    </row>
    <row r="17" spans="2:9" ht="12.75">
      <c r="B17" s="3" t="s">
        <v>12</v>
      </c>
      <c r="C17" s="6">
        <f t="shared" si="2"/>
        <v>187565.80000000005</v>
      </c>
      <c r="D17" s="6">
        <v>1863452.8</v>
      </c>
      <c r="E17" s="7">
        <f t="shared" si="0"/>
        <v>0.7824494402982028</v>
      </c>
      <c r="F17" s="14">
        <f t="shared" si="1"/>
        <v>193740.02717985166</v>
      </c>
      <c r="G17" s="7">
        <f t="shared" si="3"/>
        <v>1924793.3051780793</v>
      </c>
      <c r="H17" s="8">
        <v>1849252.56</v>
      </c>
      <c r="I17" s="15">
        <f t="shared" si="4"/>
        <v>176578.41000000015</v>
      </c>
    </row>
    <row r="18" spans="2:9" ht="12.75">
      <c r="B18" s="3" t="s">
        <v>13</v>
      </c>
      <c r="C18" s="6">
        <f t="shared" si="2"/>
        <v>270752.1199999999</v>
      </c>
      <c r="D18" s="6">
        <v>2134204.92</v>
      </c>
      <c r="E18" s="7">
        <f t="shared" si="0"/>
        <v>1.1294694701995338</v>
      </c>
      <c r="F18" s="14">
        <f t="shared" si="1"/>
        <v>279664.6461551222</v>
      </c>
      <c r="G18" s="7">
        <f t="shared" si="3"/>
        <v>2204457.9513332015</v>
      </c>
      <c r="H18" s="8">
        <v>2129616.28</v>
      </c>
      <c r="I18" s="15">
        <f t="shared" si="4"/>
        <v>280363.71999999974</v>
      </c>
    </row>
    <row r="19" spans="2:9" ht="12.75">
      <c r="B19" s="3" t="s">
        <v>14</v>
      </c>
      <c r="C19" s="6">
        <f t="shared" si="2"/>
        <v>315443.45999999996</v>
      </c>
      <c r="D19" s="6">
        <v>2449648.38</v>
      </c>
      <c r="E19" s="7">
        <f t="shared" si="0"/>
        <v>1.3159038519960913</v>
      </c>
      <c r="F19" s="14">
        <f t="shared" si="1"/>
        <v>325827.1204777546</v>
      </c>
      <c r="G19" s="7">
        <f t="shared" si="3"/>
        <v>2530285.071810956</v>
      </c>
      <c r="H19" s="8">
        <v>2411727.3</v>
      </c>
      <c r="I19" s="15">
        <f t="shared" si="4"/>
        <v>282111.02</v>
      </c>
    </row>
    <row r="20" spans="2:9" ht="12.75">
      <c r="B20" s="3" t="s">
        <v>15</v>
      </c>
      <c r="C20" s="6">
        <f t="shared" si="2"/>
        <v>256239.29000000004</v>
      </c>
      <c r="D20" s="6">
        <v>2705887.67</v>
      </c>
      <c r="E20" s="7">
        <f t="shared" si="0"/>
        <v>1.068927752516231</v>
      </c>
      <c r="F20" s="14">
        <f t="shared" si="1"/>
        <v>264674.0877555817</v>
      </c>
      <c r="G20" s="7">
        <f t="shared" si="3"/>
        <v>2794959.159566538</v>
      </c>
      <c r="H20" s="8">
        <v>2614483.21</v>
      </c>
      <c r="I20" s="15">
        <f t="shared" si="4"/>
        <v>202755.91000000015</v>
      </c>
    </row>
    <row r="21" spans="2:9" ht="13.5" thickBot="1">
      <c r="B21" s="9" t="s">
        <v>16</v>
      </c>
      <c r="C21" s="16">
        <f t="shared" si="2"/>
        <v>170706.6299999999</v>
      </c>
      <c r="D21" s="16">
        <v>2876594.3</v>
      </c>
      <c r="E21" s="11">
        <f t="shared" si="0"/>
        <v>0.7121197313086516</v>
      </c>
      <c r="F21" s="17">
        <f t="shared" si="1"/>
        <v>176325.8927585991</v>
      </c>
      <c r="G21" s="11">
        <f t="shared" si="3"/>
        <v>2971285.052325137</v>
      </c>
      <c r="H21" s="10">
        <v>2715160.69</v>
      </c>
      <c r="I21" s="18">
        <f t="shared" si="4"/>
        <v>100677.47999999998</v>
      </c>
    </row>
    <row r="22" spans="3:7" ht="12.75">
      <c r="C22" s="1">
        <f>SUM(C10:C21)</f>
        <v>2876594.3</v>
      </c>
      <c r="F22" s="13">
        <v>2971285.052325137</v>
      </c>
      <c r="G22" s="1">
        <f>SUM(F10:F21)</f>
        <v>2971285.052325137</v>
      </c>
    </row>
    <row r="23" spans="3:6" ht="12.75">
      <c r="C23" s="1">
        <f>+AVERAGE(C10:C21)</f>
        <v>239716.19166666665</v>
      </c>
      <c r="E23" s="28" t="s">
        <v>19</v>
      </c>
      <c r="F23" s="29">
        <f>+F22/12</f>
        <v>247607.08769376142</v>
      </c>
    </row>
    <row r="24" spans="5:6" ht="12.75">
      <c r="E24" s="28" t="s">
        <v>20</v>
      </c>
      <c r="F24" s="30">
        <f>+F22/C22-1</f>
        <v>0.03291765972182348</v>
      </c>
    </row>
    <row r="27" ht="13.5" thickBot="1"/>
    <row r="28" spans="2:6" ht="13.5" thickBot="1">
      <c r="B28" s="22" t="s">
        <v>2</v>
      </c>
      <c r="C28" s="23"/>
      <c r="D28" s="23"/>
      <c r="E28" s="23"/>
      <c r="F28" s="24"/>
    </row>
    <row r="29" spans="2:6" ht="12.75">
      <c r="B29" s="32"/>
      <c r="C29" s="33">
        <v>2007</v>
      </c>
      <c r="D29" s="33" t="s">
        <v>0</v>
      </c>
      <c r="E29" s="33" t="s">
        <v>1</v>
      </c>
      <c r="F29" s="34"/>
    </row>
    <row r="30" spans="2:7" ht="12.75">
      <c r="B30" s="3" t="s">
        <v>5</v>
      </c>
      <c r="C30" s="6">
        <v>116085.6</v>
      </c>
      <c r="D30" s="4"/>
      <c r="E30" s="4"/>
      <c r="F30" s="5">
        <v>1</v>
      </c>
      <c r="G30">
        <v>13</v>
      </c>
    </row>
    <row r="31" spans="2:7" ht="12.75">
      <c r="B31" s="3" t="s">
        <v>6</v>
      </c>
      <c r="C31" s="6">
        <v>158757.24</v>
      </c>
      <c r="D31" s="4"/>
      <c r="E31" s="4"/>
      <c r="F31" s="5">
        <v>2</v>
      </c>
      <c r="G31">
        <v>14</v>
      </c>
    </row>
    <row r="32" spans="2:7" ht="12.75">
      <c r="B32" s="3" t="s">
        <v>7</v>
      </c>
      <c r="C32" s="6">
        <v>220004.7</v>
      </c>
      <c r="D32" s="4"/>
      <c r="E32" s="4"/>
      <c r="F32" s="5">
        <v>3</v>
      </c>
      <c r="G32">
        <v>15</v>
      </c>
    </row>
    <row r="33" spans="2:7" ht="12.75">
      <c r="B33" s="3" t="s">
        <v>8</v>
      </c>
      <c r="C33" s="6">
        <v>242637.89</v>
      </c>
      <c r="D33" s="4"/>
      <c r="E33" s="4"/>
      <c r="F33" s="5">
        <v>4</v>
      </c>
      <c r="G33">
        <v>16</v>
      </c>
    </row>
    <row r="34" spans="2:7" ht="12.75">
      <c r="B34" s="3" t="s">
        <v>9</v>
      </c>
      <c r="C34" s="6">
        <v>309702.57</v>
      </c>
      <c r="D34" s="4"/>
      <c r="E34" s="4"/>
      <c r="F34" s="5">
        <v>5</v>
      </c>
      <c r="G34">
        <v>17</v>
      </c>
    </row>
    <row r="35" spans="2:7" ht="12.75">
      <c r="B35" s="3" t="s">
        <v>10</v>
      </c>
      <c r="C35" s="6">
        <v>317351.67</v>
      </c>
      <c r="D35" s="4"/>
      <c r="E35" s="4"/>
      <c r="F35" s="5">
        <v>6</v>
      </c>
      <c r="G35">
        <v>18</v>
      </c>
    </row>
    <row r="36" spans="2:7" ht="12.75">
      <c r="B36" s="3" t="s">
        <v>11</v>
      </c>
      <c r="C36" s="6">
        <v>311347.33</v>
      </c>
      <c r="D36" s="4"/>
      <c r="E36" s="4"/>
      <c r="F36" s="5">
        <v>7</v>
      </c>
      <c r="G36">
        <v>19</v>
      </c>
    </row>
    <row r="37" spans="2:7" ht="12.75">
      <c r="B37" s="3" t="s">
        <v>12</v>
      </c>
      <c r="C37" s="6">
        <v>187565.8</v>
      </c>
      <c r="D37" s="4"/>
      <c r="E37" s="4"/>
      <c r="F37" s="5">
        <v>8</v>
      </c>
      <c r="G37">
        <v>20</v>
      </c>
    </row>
    <row r="38" spans="2:7" ht="12.75">
      <c r="B38" s="3" t="s">
        <v>13</v>
      </c>
      <c r="C38" s="6">
        <v>270752.12</v>
      </c>
      <c r="D38" s="4"/>
      <c r="E38" s="4"/>
      <c r="F38" s="5">
        <v>9</v>
      </c>
      <c r="G38">
        <v>21</v>
      </c>
    </row>
    <row r="39" spans="2:7" ht="12.75">
      <c r="B39" s="3" t="s">
        <v>14</v>
      </c>
      <c r="C39" s="6">
        <v>315443.46</v>
      </c>
      <c r="D39" s="4"/>
      <c r="E39" s="4"/>
      <c r="F39" s="5">
        <v>10</v>
      </c>
      <c r="G39">
        <v>22</v>
      </c>
    </row>
    <row r="40" spans="2:7" ht="12.75">
      <c r="B40" s="3" t="s">
        <v>15</v>
      </c>
      <c r="C40" s="6">
        <v>256239.29</v>
      </c>
      <c r="D40" s="4"/>
      <c r="E40" s="4"/>
      <c r="F40" s="5">
        <v>11</v>
      </c>
      <c r="G40">
        <v>23</v>
      </c>
    </row>
    <row r="41" spans="2:7" ht="12.75">
      <c r="B41" s="3" t="s">
        <v>16</v>
      </c>
      <c r="C41" s="6">
        <v>170706.63</v>
      </c>
      <c r="D41" s="7"/>
      <c r="E41" s="8">
        <f>FORECAST(G30,C30:C41,F30:F41)</f>
        <v>283225.2280303031</v>
      </c>
      <c r="F41" s="5">
        <v>12</v>
      </c>
      <c r="G41">
        <v>24</v>
      </c>
    </row>
    <row r="42" spans="2:6" ht="12.75">
      <c r="B42" s="3" t="s">
        <v>5</v>
      </c>
      <c r="C42" s="8">
        <v>144101.2583333333</v>
      </c>
      <c r="D42" s="7">
        <f>+AVERAGE(C30:C41)</f>
        <v>239716.19166666665</v>
      </c>
      <c r="E42" s="8">
        <f aca="true" t="shared" si="5" ref="E42:E53">FORECAST(G31,C31:C42,F31:F42)</f>
        <v>225128.91262626264</v>
      </c>
      <c r="F42" s="5">
        <v>13</v>
      </c>
    </row>
    <row r="43" spans="2:6" ht="12.75">
      <c r="B43" s="3" t="s">
        <v>6</v>
      </c>
      <c r="C43" s="8">
        <v>179762.39166666672</v>
      </c>
      <c r="D43" s="7">
        <f aca="true" t="shared" si="6" ref="D43:D53">+AVERAGE(C31:C42)</f>
        <v>242050.82986111112</v>
      </c>
      <c r="E43" s="8">
        <f t="shared" si="5"/>
        <v>186697.76265151522</v>
      </c>
      <c r="F43" s="5">
        <v>14</v>
      </c>
    </row>
    <row r="44" spans="2:6" ht="12.75">
      <c r="B44" s="3" t="s">
        <v>7</v>
      </c>
      <c r="C44" s="8">
        <v>195158.32</v>
      </c>
      <c r="D44" s="7">
        <f t="shared" si="6"/>
        <v>243801.25916666666</v>
      </c>
      <c r="E44" s="8">
        <f t="shared" si="5"/>
        <v>165435.69462121226</v>
      </c>
      <c r="F44" s="5">
        <v>15</v>
      </c>
    </row>
    <row r="45" spans="2:6" ht="12.75">
      <c r="B45" s="3" t="s">
        <v>8</v>
      </c>
      <c r="C45" s="8">
        <v>257712.18</v>
      </c>
      <c r="D45" s="7">
        <f t="shared" si="6"/>
        <v>241730.72749999995</v>
      </c>
      <c r="E45" s="8">
        <f t="shared" si="5"/>
        <v>170955.27386363645</v>
      </c>
      <c r="F45" s="5">
        <v>16</v>
      </c>
    </row>
    <row r="46" spans="2:6" ht="12.75">
      <c r="B46" s="3" t="s">
        <v>9</v>
      </c>
      <c r="C46" s="8">
        <v>296236.94</v>
      </c>
      <c r="D46" s="7">
        <f t="shared" si="6"/>
        <v>242986.91833333333</v>
      </c>
      <c r="E46" s="8">
        <f t="shared" si="5"/>
        <v>202857.0859848489</v>
      </c>
      <c r="F46" s="5">
        <v>17</v>
      </c>
    </row>
    <row r="47" spans="2:6" ht="12.75">
      <c r="B47" s="3" t="s">
        <v>10</v>
      </c>
      <c r="C47" s="8">
        <v>285802.78</v>
      </c>
      <c r="D47" s="7">
        <f t="shared" si="6"/>
        <v>241864.78249999997</v>
      </c>
      <c r="E47" s="8">
        <f t="shared" si="5"/>
        <v>233515.455227273</v>
      </c>
      <c r="F47" s="5">
        <v>18</v>
      </c>
    </row>
    <row r="48" spans="2:6" ht="12.75">
      <c r="B48" s="3" t="s">
        <v>11</v>
      </c>
      <c r="C48" s="8">
        <v>313900.28</v>
      </c>
      <c r="D48" s="7">
        <f t="shared" si="6"/>
        <v>239235.70833333334</v>
      </c>
      <c r="E48" s="8">
        <f t="shared" si="5"/>
        <v>273700.05037878803</v>
      </c>
      <c r="F48" s="5">
        <v>19</v>
      </c>
    </row>
    <row r="49" spans="2:6" ht="12.75">
      <c r="B49" s="3" t="s">
        <v>12</v>
      </c>
      <c r="C49" s="8">
        <v>176578.41</v>
      </c>
      <c r="D49" s="7">
        <f t="shared" si="6"/>
        <v>239448.4541666667</v>
      </c>
      <c r="E49" s="8">
        <f t="shared" si="5"/>
        <v>241737.95749999952</v>
      </c>
      <c r="F49" s="5">
        <v>20</v>
      </c>
    </row>
    <row r="50" spans="2:6" ht="12.75">
      <c r="B50" s="3" t="s">
        <v>13</v>
      </c>
      <c r="C50" s="8">
        <v>280363.72</v>
      </c>
      <c r="D50" s="7">
        <f t="shared" si="6"/>
        <v>238532.83833333338</v>
      </c>
      <c r="E50" s="8">
        <f t="shared" si="5"/>
        <v>262515.9778030301</v>
      </c>
      <c r="F50" s="5">
        <v>21</v>
      </c>
    </row>
    <row r="51" spans="2:6" ht="12.75">
      <c r="B51" s="3" t="s">
        <v>14</v>
      </c>
      <c r="C51" s="8">
        <v>282111.02</v>
      </c>
      <c r="D51" s="7">
        <f t="shared" si="6"/>
        <v>239333.80500000002</v>
      </c>
      <c r="E51" s="8">
        <f t="shared" si="5"/>
        <v>292919.5217424242</v>
      </c>
      <c r="F51" s="5">
        <v>22</v>
      </c>
    </row>
    <row r="52" spans="2:6" ht="12.75">
      <c r="B52" s="3" t="s">
        <v>15</v>
      </c>
      <c r="C52" s="8">
        <v>202755.91</v>
      </c>
      <c r="D52" s="7">
        <f t="shared" si="6"/>
        <v>236556.10166666668</v>
      </c>
      <c r="E52" s="8">
        <f t="shared" si="5"/>
        <v>285828.0129545448</v>
      </c>
      <c r="F52" s="5">
        <v>23</v>
      </c>
    </row>
    <row r="53" spans="2:6" ht="13.5" thickBot="1">
      <c r="B53" s="9" t="s">
        <v>16</v>
      </c>
      <c r="C53" s="10">
        <v>100677.48</v>
      </c>
      <c r="D53" s="11">
        <f t="shared" si="6"/>
        <v>232099.15333333335</v>
      </c>
      <c r="E53" s="10">
        <f t="shared" si="5"/>
        <v>218479.89661421842</v>
      </c>
      <c r="F53" s="12">
        <v>24</v>
      </c>
    </row>
    <row r="54" ht="13.5" thickBot="1">
      <c r="C54" s="2"/>
    </row>
    <row r="55" spans="2:6" ht="13.5" thickBot="1">
      <c r="B55" s="25" t="s">
        <v>3</v>
      </c>
      <c r="C55" s="26"/>
      <c r="D55" s="26"/>
      <c r="E55" s="26"/>
      <c r="F55" s="27"/>
    </row>
    <row r="56" spans="2:6" ht="12.75">
      <c r="B56" s="3"/>
      <c r="C56" s="4">
        <v>2007</v>
      </c>
      <c r="D56" s="4" t="s">
        <v>0</v>
      </c>
      <c r="E56" s="4" t="s">
        <v>1</v>
      </c>
      <c r="F56" s="5"/>
    </row>
    <row r="57" spans="2:7" ht="12.75">
      <c r="B57" s="3" t="s">
        <v>5</v>
      </c>
      <c r="C57" s="6">
        <v>222085</v>
      </c>
      <c r="D57" s="4"/>
      <c r="E57" s="4"/>
      <c r="F57" s="5">
        <v>1</v>
      </c>
      <c r="G57">
        <v>13</v>
      </c>
    </row>
    <row r="58" spans="2:7" ht="12.75">
      <c r="B58" s="3" t="s">
        <v>6</v>
      </c>
      <c r="C58" s="6">
        <v>228335.1</v>
      </c>
      <c r="D58" s="4"/>
      <c r="E58" s="4"/>
      <c r="F58" s="5">
        <v>2</v>
      </c>
      <c r="G58">
        <v>14</v>
      </c>
    </row>
    <row r="59" spans="2:7" ht="12.75">
      <c r="B59" s="3" t="s">
        <v>7</v>
      </c>
      <c r="C59" s="6">
        <v>232887.4</v>
      </c>
      <c r="D59" s="4"/>
      <c r="E59" s="4"/>
      <c r="F59" s="5">
        <v>3</v>
      </c>
      <c r="G59">
        <v>15</v>
      </c>
    </row>
    <row r="60" spans="2:7" ht="12.75">
      <c r="B60" s="3" t="s">
        <v>8</v>
      </c>
      <c r="C60" s="6">
        <v>225765.92</v>
      </c>
      <c r="D60" s="4"/>
      <c r="E60" s="4"/>
      <c r="F60" s="5">
        <v>4</v>
      </c>
      <c r="G60">
        <v>16</v>
      </c>
    </row>
    <row r="61" spans="2:7" ht="12.75">
      <c r="B61" s="3" t="s">
        <v>9</v>
      </c>
      <c r="C61" s="6">
        <v>241554.98</v>
      </c>
      <c r="D61" s="4"/>
      <c r="E61" s="4"/>
      <c r="F61" s="5">
        <v>5</v>
      </c>
      <c r="G61">
        <v>17</v>
      </c>
    </row>
    <row r="62" spans="2:7" ht="12.75">
      <c r="B62" s="3" t="s">
        <v>10</v>
      </c>
      <c r="C62" s="6">
        <v>233765.65</v>
      </c>
      <c r="D62" s="4"/>
      <c r="E62" s="4"/>
      <c r="F62" s="5">
        <v>6</v>
      </c>
      <c r="G62">
        <v>18</v>
      </c>
    </row>
    <row r="63" spans="2:7" ht="12.75">
      <c r="B63" s="3" t="s">
        <v>11</v>
      </c>
      <c r="C63" s="6">
        <v>246543.21</v>
      </c>
      <c r="D63" s="4"/>
      <c r="E63" s="4"/>
      <c r="F63" s="5">
        <v>7</v>
      </c>
      <c r="G63">
        <v>19</v>
      </c>
    </row>
    <row r="64" spans="2:7" ht="12.75">
      <c r="B64" s="3" t="s">
        <v>12</v>
      </c>
      <c r="C64" s="6">
        <v>234334.36</v>
      </c>
      <c r="D64" s="4"/>
      <c r="E64" s="4"/>
      <c r="F64" s="5">
        <v>8</v>
      </c>
      <c r="G64">
        <v>20</v>
      </c>
    </row>
    <row r="65" spans="2:7" ht="12.75">
      <c r="B65" s="3" t="s">
        <v>13</v>
      </c>
      <c r="C65" s="6">
        <v>266798.93</v>
      </c>
      <c r="D65" s="4"/>
      <c r="E65" s="4"/>
      <c r="F65" s="5">
        <v>9</v>
      </c>
      <c r="G65">
        <v>21</v>
      </c>
    </row>
    <row r="66" spans="2:7" ht="12.75">
      <c r="B66" s="3" t="s">
        <v>14</v>
      </c>
      <c r="C66" s="6">
        <v>227878.32</v>
      </c>
      <c r="D66" s="4"/>
      <c r="E66" s="4"/>
      <c r="F66" s="5">
        <v>10</v>
      </c>
      <c r="G66">
        <v>22</v>
      </c>
    </row>
    <row r="67" spans="2:7" ht="12.75">
      <c r="B67" s="3" t="s">
        <v>15</v>
      </c>
      <c r="C67" s="6">
        <v>236546.76</v>
      </c>
      <c r="D67" s="4"/>
      <c r="E67" s="4"/>
      <c r="F67" s="5">
        <v>11</v>
      </c>
      <c r="G67">
        <v>23</v>
      </c>
    </row>
    <row r="68" spans="2:7" ht="12.75">
      <c r="B68" s="3" t="s">
        <v>16</v>
      </c>
      <c r="C68" s="6">
        <v>229557.982</v>
      </c>
      <c r="D68" s="7"/>
      <c r="E68" s="8">
        <f>FORECAST(G57,C57:C68,F57:F68)</f>
        <v>242716.39793939394</v>
      </c>
      <c r="F68" s="5">
        <v>12</v>
      </c>
      <c r="G68">
        <v>24</v>
      </c>
    </row>
    <row r="69" spans="2:6" ht="12.75">
      <c r="B69" s="3" t="s">
        <v>5</v>
      </c>
      <c r="C69" s="8">
        <v>235345.23</v>
      </c>
      <c r="D69" s="7">
        <f>+AVERAGE(C57:C68)</f>
        <v>235504.46766666663</v>
      </c>
      <c r="E69" s="8">
        <f aca="true" t="shared" si="7" ref="E69:E80">FORECAST(G58,C58:C69,F58:F69)</f>
        <v>239816.76496969705</v>
      </c>
      <c r="F69" s="5">
        <v>13</v>
      </c>
    </row>
    <row r="70" spans="2:6" ht="12.75">
      <c r="B70" s="3" t="s">
        <v>6</v>
      </c>
      <c r="C70" s="8">
        <v>237878.65</v>
      </c>
      <c r="D70" s="7">
        <f aca="true" t="shared" si="8" ref="D70:D80">+AVERAGE(C58:C69)</f>
        <v>236609.4868333333</v>
      </c>
      <c r="E70" s="8">
        <f t="shared" si="7"/>
        <v>238484.64639393936</v>
      </c>
      <c r="F70" s="5">
        <v>14</v>
      </c>
    </row>
    <row r="71" spans="2:6" ht="12.75">
      <c r="B71" s="3" t="s">
        <v>7</v>
      </c>
      <c r="C71" s="8">
        <v>232579.46</v>
      </c>
      <c r="D71" s="7">
        <f t="shared" si="8"/>
        <v>237404.78266666667</v>
      </c>
      <c r="E71" s="8">
        <f t="shared" si="7"/>
        <v>235917.97281818182</v>
      </c>
      <c r="F71" s="5">
        <v>15</v>
      </c>
    </row>
    <row r="72" spans="2:6" ht="12.75">
      <c r="B72" s="3" t="s">
        <v>8</v>
      </c>
      <c r="C72" s="8">
        <v>239456.78</v>
      </c>
      <c r="D72" s="7">
        <f t="shared" si="8"/>
        <v>237379.121</v>
      </c>
      <c r="E72" s="8">
        <f t="shared" si="7"/>
        <v>234147.11954545465</v>
      </c>
      <c r="F72" s="5">
        <v>16</v>
      </c>
    </row>
    <row r="73" spans="2:6" ht="12.75">
      <c r="B73" s="3" t="s">
        <v>9</v>
      </c>
      <c r="C73" s="8">
        <v>241652.49</v>
      </c>
      <c r="D73" s="7">
        <f t="shared" si="8"/>
        <v>238520.02599999998</v>
      </c>
      <c r="E73" s="8">
        <f t="shared" si="7"/>
        <v>235835.05233333353</v>
      </c>
      <c r="F73" s="5">
        <v>17</v>
      </c>
    </row>
    <row r="74" spans="2:6" ht="12.75">
      <c r="B74" s="3" t="s">
        <v>10</v>
      </c>
      <c r="C74" s="8">
        <v>242654.87</v>
      </c>
      <c r="D74" s="7">
        <f t="shared" si="8"/>
        <v>238528.1518333333</v>
      </c>
      <c r="E74" s="8">
        <f t="shared" si="7"/>
        <v>236200.39739393935</v>
      </c>
      <c r="F74" s="5">
        <v>18</v>
      </c>
    </row>
    <row r="75" spans="2:6" ht="12.75">
      <c r="B75" s="3" t="s">
        <v>11</v>
      </c>
      <c r="C75" s="8">
        <v>238657.41</v>
      </c>
      <c r="D75" s="7">
        <f t="shared" si="8"/>
        <v>239268.9201666667</v>
      </c>
      <c r="E75" s="8">
        <f t="shared" si="7"/>
        <v>237539.5918484851</v>
      </c>
      <c r="F75" s="5">
        <v>19</v>
      </c>
    </row>
    <row r="76" spans="2:6" ht="12.75">
      <c r="B76" s="3" t="s">
        <v>12</v>
      </c>
      <c r="C76" s="8">
        <v>235719.91</v>
      </c>
      <c r="D76" s="7">
        <f t="shared" si="8"/>
        <v>238611.77016666663</v>
      </c>
      <c r="E76" s="8">
        <f t="shared" si="7"/>
        <v>235668.30903030295</v>
      </c>
      <c r="F76" s="5">
        <v>20</v>
      </c>
    </row>
    <row r="77" spans="2:6" ht="12.75">
      <c r="B77" s="3" t="s">
        <v>13</v>
      </c>
      <c r="C77" s="8">
        <v>253675.57</v>
      </c>
      <c r="D77" s="7">
        <f t="shared" si="8"/>
        <v>238727.2326666667</v>
      </c>
      <c r="E77" s="8">
        <f t="shared" si="7"/>
        <v>246605.690606061</v>
      </c>
      <c r="F77" s="5">
        <v>21</v>
      </c>
    </row>
    <row r="78" spans="2:6" ht="12.75">
      <c r="B78" s="3" t="s">
        <v>14</v>
      </c>
      <c r="C78" s="8">
        <v>229657.34</v>
      </c>
      <c r="D78" s="7">
        <f t="shared" si="8"/>
        <v>237633.61933333334</v>
      </c>
      <c r="E78" s="8">
        <f t="shared" si="7"/>
        <v>241877.62490909026</v>
      </c>
      <c r="F78" s="5">
        <v>22</v>
      </c>
    </row>
    <row r="79" spans="2:6" ht="12.75">
      <c r="B79" s="3" t="s">
        <v>15</v>
      </c>
      <c r="C79" s="8">
        <v>238968.84</v>
      </c>
      <c r="D79" s="7">
        <f t="shared" si="8"/>
        <v>237781.871</v>
      </c>
      <c r="E79" s="8">
        <f t="shared" si="7"/>
        <v>242011.28800000018</v>
      </c>
      <c r="F79" s="5">
        <v>23</v>
      </c>
    </row>
    <row r="80" spans="2:6" ht="13.5" thickBot="1">
      <c r="B80" s="9" t="s">
        <v>16</v>
      </c>
      <c r="C80" s="10">
        <v>236745.34</v>
      </c>
      <c r="D80" s="11">
        <f t="shared" si="8"/>
        <v>237983.71099999992</v>
      </c>
      <c r="E80" s="10">
        <f t="shared" si="7"/>
        <v>235085.97444055788</v>
      </c>
      <c r="F80" s="12">
        <v>24</v>
      </c>
    </row>
  </sheetData>
  <mergeCells count="3">
    <mergeCell ref="B28:F28"/>
    <mergeCell ref="B55:F55"/>
    <mergeCell ref="B7:I7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umberto fossali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Umberto Fossali</dc:creator>
  <cp:keywords/>
  <dc:description/>
  <cp:lastModifiedBy>Umberto Fossali</cp:lastModifiedBy>
  <dcterms:created xsi:type="dcterms:W3CDTF">2012-01-16T10:11:35Z</dcterms:created>
  <cp:category/>
  <cp:version/>
  <cp:contentType/>
  <cp:contentStatus/>
</cp:coreProperties>
</file>